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'Sheet1'!$A$1:$AH$57</definedName>
  </definedNames>
  <calcPr fullCalcOnLoad="1"/>
</workbook>
</file>

<file path=xl/sharedStrings.xml><?xml version="1.0" encoding="utf-8"?>
<sst xmlns="http://schemas.openxmlformats.org/spreadsheetml/2006/main" count="37" uniqueCount="37">
  <si>
    <t>PREFEITURA MUNIC. DE SÃO MIGUEL DO GOSTOSO</t>
  </si>
  <si>
    <t>Sistema Orçamentário, Financeiro e Contábil</t>
  </si>
  <si>
    <t>Demonstrativo da Disponibilidade de Caixa e dos Restos a Pagar</t>
  </si>
  <si>
    <r>
      <t xml:space="preserve">Exercício: </t>
    </r>
    <r>
      <rPr>
        <b/>
        <sz val="8"/>
        <color indexed="8"/>
        <rFont val="Arial"/>
        <family val="0"/>
      </rPr>
      <t>2019</t>
    </r>
    <r>
      <rPr>
        <sz val="8"/>
        <color indexed="8"/>
        <rFont val="Arial"/>
        <family val="0"/>
      </rPr>
      <t xml:space="preserve"> -   Pág.: 1/1</t>
    </r>
  </si>
  <si>
    <t>Exercício Financeiro: 2019</t>
  </si>
  <si>
    <t>RGF - ANEXO 5 (LRF, art. 55, Inciso III, alínea "a")</t>
  </si>
  <si>
    <t xml:space="preserve">
DISPONIBILIDADE DE CAIXA BRUTA
(a)</t>
  </si>
  <si>
    <t>OBRIGAÇÕES FINANCEIRAS</t>
  </si>
  <si>
    <t>DISPONIBILIDADE DE CAIXA LÍQUIDA(ANTES DA INSCRIÇÃO EM RESTOS A PAGAR NÃO PROCESSADOS)
f =(a-(b+c+d+e))</t>
  </si>
  <si>
    <t xml:space="preserve">
RESTOS A PAGAR EMPENHADOS E NÃO LIQUIDADOS DO EXERCÍCIO</t>
  </si>
  <si>
    <t>EMPENHOS NÃO LIQUIDADOS CANCELAS (NÃO INSCRITOS POR INSUFICIÊNCIA FINANCEIRA)</t>
  </si>
  <si>
    <t xml:space="preserve">
Demais Obrigações Financeiras
(e)</t>
  </si>
  <si>
    <t>Restos a Pagar Liquidados e Não Pagos</t>
  </si>
  <si>
    <t>Restos a Pagar Empenhados e Não Liquidados do Exercícios Anteriores
(d)</t>
  </si>
  <si>
    <t>IDENTIFICAÇÃO DOS RECURSOS</t>
  </si>
  <si>
    <t>Do Exercício
(c)</t>
  </si>
  <si>
    <t>TOTAL DOS RECURSOS VINCULADOS (I)</t>
  </si>
  <si>
    <t>Rec. de Imp. e de transf. de Impostos - Educação</t>
  </si>
  <si>
    <t>Transferências do FUNDEB 60%</t>
  </si>
  <si>
    <t>Transferências do FUNDEB 40%</t>
  </si>
  <si>
    <t>Outros Recursos Destinados à Educação</t>
  </si>
  <si>
    <t>Outros Recursos Destinados à Saúde</t>
  </si>
  <si>
    <t>Recursos Destinados à Assistência Social</t>
  </si>
  <si>
    <t>Outras Destinações Vinculadas de Recursos</t>
  </si>
  <si>
    <t>TOTAL DOS RECURSOS NÃO VINCULADOS (II)</t>
  </si>
  <si>
    <t>Recursos Ordinário</t>
  </si>
  <si>
    <t>Outros Recursos não Vinculados</t>
  </si>
  <si>
    <t>TOTAL (III) = (I) + (II)</t>
  </si>
  <si>
    <t>JOSÉ RENATO TEIXEIRA DE SOUZA</t>
  </si>
  <si>
    <t>MARIA DA SALETE BARACHO</t>
  </si>
  <si>
    <t>MARCOS LACERDA ALMEIDA FILHO</t>
  </si>
  <si>
    <t>PREFEITO</t>
  </si>
  <si>
    <t>CONTADORA</t>
  </si>
  <si>
    <t>CONTROLADOR</t>
  </si>
  <si>
    <t>Top Down Consultoria Ltda.</t>
  </si>
  <si>
    <t>Rec. de Impostos e transf. de Impostos - Saúde</t>
  </si>
  <si>
    <t>De Exercícios Anteriores
(b)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</si>
</sst>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8"/>
      <color indexed="23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center" vertical="top" wrapText="1" readingOrder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center" vertical="top" wrapText="1" readingOrder="1"/>
    </xf>
    <xf numFmtId="0" fontId="5" fillId="0" borderId="11" xfId="0" applyFont="1" applyBorder="1" applyAlignment="1">
      <alignment horizontal="center" vertical="top" wrapText="1" readingOrder="1"/>
    </xf>
    <xf numFmtId="0" fontId="5" fillId="0" borderId="12" xfId="0" applyFont="1" applyBorder="1" applyAlignment="1">
      <alignment horizontal="center" vertical="top" wrapText="1" readingOrder="1"/>
    </xf>
    <xf numFmtId="0" fontId="5" fillId="0" borderId="1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top" wrapText="1" readingOrder="1"/>
    </xf>
    <xf numFmtId="0" fontId="5" fillId="0" borderId="15" xfId="0" applyFont="1" applyBorder="1" applyAlignment="1">
      <alignment horizontal="center" vertical="top" wrapText="1" readingOrder="1"/>
    </xf>
    <xf numFmtId="0" fontId="5" fillId="0" borderId="16" xfId="0" applyFont="1" applyBorder="1" applyAlignment="1">
      <alignment horizontal="center" vertical="top" wrapText="1" readingOrder="1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4" fontId="6" fillId="0" borderId="16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4" fontId="6" fillId="0" borderId="17" xfId="0" applyNumberFormat="1" applyFont="1" applyBorder="1" applyAlignment="1">
      <alignment horizontal="right" vertical="top"/>
    </xf>
    <xf numFmtId="4" fontId="5" fillId="0" borderId="17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6" fillId="0" borderId="1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 readingOrder="1"/>
    </xf>
    <xf numFmtId="0" fontId="5" fillId="0" borderId="20" xfId="0" applyFont="1" applyBorder="1" applyAlignment="1">
      <alignment horizontal="left" vertical="top" wrapText="1" readingOrder="1"/>
    </xf>
    <xf numFmtId="0" fontId="5" fillId="0" borderId="21" xfId="0" applyFont="1" applyBorder="1" applyAlignment="1">
      <alignment horizontal="left" vertical="top" wrapText="1" readingOrder="1"/>
    </xf>
    <xf numFmtId="0" fontId="0" fillId="0" borderId="20" xfId="0" applyBorder="1" applyAlignment="1">
      <alignment vertical="top"/>
    </xf>
    <xf numFmtId="4" fontId="6" fillId="0" borderId="22" xfId="0" applyNumberFormat="1" applyFont="1" applyBorder="1" applyAlignment="1">
      <alignment horizontal="right" vertical="top"/>
    </xf>
    <xf numFmtId="4" fontId="6" fillId="0" borderId="19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4" fontId="6" fillId="0" borderId="21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5" fillId="0" borderId="18" xfId="0" applyFont="1" applyBorder="1" applyAlignment="1">
      <alignment horizontal="center" vertical="top" wrapText="1" readingOrder="1"/>
    </xf>
    <xf numFmtId="0" fontId="5" fillId="0" borderId="23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7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AH59"/>
  <sheetViews>
    <sheetView showGridLines="0" tabSelected="1" showOutlineSymbols="0" zoomScalePageLayoutView="0" workbookViewId="0" topLeftCell="A5">
      <selection activeCell="AG12" sqref="AG12:AG23"/>
    </sheetView>
  </sheetViews>
  <sheetFormatPr defaultColWidth="6.8515625" defaultRowHeight="12.75" customHeight="1"/>
  <cols>
    <col min="1" max="1" width="3.57421875" style="0" customWidth="1"/>
    <col min="2" max="2" width="11.28125" style="0" customWidth="1"/>
    <col min="3" max="3" width="8.00390625" style="0" customWidth="1"/>
    <col min="4" max="4" width="0.9921875" style="0" customWidth="1"/>
    <col min="5" max="5" width="3.7109375" style="0" customWidth="1"/>
    <col min="6" max="6" width="3.8515625" style="0" customWidth="1"/>
    <col min="7" max="7" width="0.9921875" style="0" customWidth="1"/>
    <col min="8" max="8" width="11.140625" style="0" customWidth="1"/>
    <col min="9" max="9" width="0.9921875" style="0" customWidth="1"/>
    <col min="10" max="10" width="8.7109375" style="0" customWidth="1"/>
    <col min="11" max="11" width="1.7109375" style="0" customWidth="1"/>
    <col min="12" max="12" width="1.1484375" style="0" customWidth="1"/>
    <col min="13" max="13" width="3.57421875" style="0" customWidth="1"/>
    <col min="14" max="14" width="2.7109375" style="0" customWidth="1"/>
    <col min="15" max="15" width="5.57421875" style="0" customWidth="1"/>
    <col min="16" max="16" width="1.1484375" style="0" customWidth="1"/>
    <col min="17" max="17" width="1.421875" style="0" customWidth="1"/>
    <col min="18" max="18" width="5.7109375" style="0" customWidth="1"/>
    <col min="19" max="19" width="3.28125" style="0" customWidth="1"/>
    <col min="20" max="21" width="1.1484375" style="0" customWidth="1"/>
    <col min="22" max="22" width="1.421875" style="0" customWidth="1"/>
    <col min="23" max="23" width="2.421875" style="0" customWidth="1"/>
    <col min="24" max="24" width="7.7109375" style="0" customWidth="1"/>
    <col min="25" max="25" width="0.9921875" style="0" customWidth="1"/>
    <col min="26" max="26" width="1.1484375" style="0" customWidth="1"/>
    <col min="27" max="27" width="6.57421875" style="0" customWidth="1"/>
    <col min="28" max="28" width="8.7109375" style="0" customWidth="1"/>
    <col min="29" max="29" width="1.28515625" style="0" customWidth="1"/>
    <col min="30" max="30" width="5.140625" style="0" customWidth="1"/>
    <col min="31" max="31" width="8.7109375" style="0" customWidth="1"/>
    <col min="32" max="32" width="1.421875" style="0" customWidth="1"/>
    <col min="33" max="33" width="11.7109375" style="0" customWidth="1"/>
    <col min="34" max="34" width="1.1484375" style="0" customWidth="1"/>
  </cols>
  <sheetData>
    <row r="1" ht="6" customHeight="1"/>
    <row r="2" ht="6" customHeight="1"/>
    <row r="3" ht="7.5" customHeight="1"/>
    <row r="4" spans="3:33" ht="13.5" customHeight="1">
      <c r="C4" s="7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 t="s">
        <v>1</v>
      </c>
      <c r="AC4" s="9"/>
      <c r="AD4" s="9"/>
      <c r="AE4" s="9"/>
      <c r="AF4" s="9"/>
      <c r="AG4" s="9"/>
    </row>
    <row r="5" spans="3:33" ht="12.75">
      <c r="C5" s="4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5" t="s">
        <v>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ht="7.5" customHeight="1"/>
    <row r="7" spans="3:33" ht="10.5" customHeight="1">
      <c r="C7" s="6" t="s">
        <v>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9" ht="15" customHeight="1"/>
    <row r="10" spans="28:34" ht="16.5" customHeight="1">
      <c r="AB10" s="5" t="s">
        <v>5</v>
      </c>
      <c r="AC10" s="5"/>
      <c r="AD10" s="5"/>
      <c r="AE10" s="5"/>
      <c r="AF10" s="5"/>
      <c r="AG10" s="5"/>
      <c r="AH10" s="5"/>
    </row>
    <row r="11" ht="9" customHeight="1"/>
    <row r="12" spans="1:33" ht="12" customHeight="1">
      <c r="A12" s="36" t="s">
        <v>14</v>
      </c>
      <c r="B12" s="35"/>
      <c r="C12" s="35"/>
      <c r="D12" s="35"/>
      <c r="E12" s="35"/>
      <c r="F12" s="37"/>
      <c r="G12" s="10"/>
      <c r="H12" s="60" t="s">
        <v>6</v>
      </c>
      <c r="I12" s="10"/>
      <c r="J12" s="11" t="s">
        <v>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  <c r="Z12" s="36" t="s">
        <v>8</v>
      </c>
      <c r="AA12" s="35"/>
      <c r="AB12" s="37"/>
      <c r="AC12" s="10"/>
      <c r="AD12" s="36" t="s">
        <v>9</v>
      </c>
      <c r="AE12" s="37"/>
      <c r="AF12" s="10"/>
      <c r="AG12" s="60" t="s">
        <v>10</v>
      </c>
    </row>
    <row r="13" spans="1:33" ht="12.75" customHeight="1" hidden="1">
      <c r="A13" s="38"/>
      <c r="B13" s="17"/>
      <c r="C13" s="17"/>
      <c r="D13" s="17"/>
      <c r="E13" s="17"/>
      <c r="F13" s="18"/>
      <c r="G13" s="12"/>
      <c r="H13" s="61"/>
      <c r="I13" s="1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2"/>
      <c r="Z13" s="38"/>
      <c r="AA13" s="17"/>
      <c r="AB13" s="18"/>
      <c r="AC13" s="12"/>
      <c r="AD13" s="38"/>
      <c r="AE13" s="18"/>
      <c r="AF13" s="12"/>
      <c r="AG13" s="61"/>
    </row>
    <row r="14" spans="1:33" ht="43.5" customHeight="1">
      <c r="A14" s="38"/>
      <c r="B14" s="17"/>
      <c r="C14" s="17"/>
      <c r="D14" s="17"/>
      <c r="E14" s="17"/>
      <c r="F14" s="18"/>
      <c r="G14" s="12"/>
      <c r="H14" s="61"/>
      <c r="I14" s="12"/>
      <c r="J14" s="36" t="s">
        <v>12</v>
      </c>
      <c r="K14" s="35"/>
      <c r="L14" s="35"/>
      <c r="M14" s="35"/>
      <c r="N14" s="35"/>
      <c r="O14" s="37"/>
      <c r="P14" s="12"/>
      <c r="Q14" s="36" t="s">
        <v>13</v>
      </c>
      <c r="R14" s="35"/>
      <c r="S14" s="35"/>
      <c r="T14" s="37"/>
      <c r="U14" s="12"/>
      <c r="V14" s="36" t="s">
        <v>11</v>
      </c>
      <c r="W14" s="35"/>
      <c r="X14" s="37"/>
      <c r="Y14" s="12"/>
      <c r="Z14" s="38"/>
      <c r="AA14" s="17"/>
      <c r="AB14" s="18"/>
      <c r="AC14" s="12"/>
      <c r="AD14" s="38"/>
      <c r="AE14" s="18"/>
      <c r="AF14" s="12"/>
      <c r="AG14" s="61"/>
    </row>
    <row r="15" spans="1:33" ht="11.25" customHeight="1">
      <c r="A15" s="38"/>
      <c r="B15" s="17"/>
      <c r="C15" s="17"/>
      <c r="D15" s="17"/>
      <c r="E15" s="17"/>
      <c r="F15" s="18"/>
      <c r="G15" s="12"/>
      <c r="H15" s="61"/>
      <c r="I15" s="12"/>
      <c r="J15" s="38"/>
      <c r="K15" s="17"/>
      <c r="L15" s="17"/>
      <c r="M15" s="17"/>
      <c r="N15" s="17"/>
      <c r="O15" s="18"/>
      <c r="P15" s="12"/>
      <c r="Q15" s="38"/>
      <c r="R15" s="17"/>
      <c r="S15" s="17"/>
      <c r="T15" s="18"/>
      <c r="U15" s="12"/>
      <c r="V15" s="38"/>
      <c r="W15" s="17"/>
      <c r="X15" s="18"/>
      <c r="Y15" s="12"/>
      <c r="Z15" s="38"/>
      <c r="AA15" s="17"/>
      <c r="AB15" s="18"/>
      <c r="AC15" s="12"/>
      <c r="AD15" s="38"/>
      <c r="AE15" s="18"/>
      <c r="AF15" s="12"/>
      <c r="AG15" s="61"/>
    </row>
    <row r="16" spans="1:33" ht="5.25" customHeight="1">
      <c r="A16" s="38"/>
      <c r="B16" s="17"/>
      <c r="C16" s="17"/>
      <c r="D16" s="17"/>
      <c r="E16" s="17"/>
      <c r="F16" s="18"/>
      <c r="G16" s="12"/>
      <c r="H16" s="61"/>
      <c r="I16" s="12"/>
      <c r="J16" s="38"/>
      <c r="K16" s="17"/>
      <c r="L16" s="17"/>
      <c r="M16" s="17"/>
      <c r="N16" s="17"/>
      <c r="O16" s="18"/>
      <c r="P16" s="12"/>
      <c r="Q16" s="38"/>
      <c r="R16" s="17"/>
      <c r="S16" s="17"/>
      <c r="T16" s="18"/>
      <c r="U16" s="12"/>
      <c r="V16" s="38"/>
      <c r="W16" s="17"/>
      <c r="X16" s="18"/>
      <c r="Y16" s="12"/>
      <c r="Z16" s="38"/>
      <c r="AA16" s="17"/>
      <c r="AB16" s="18"/>
      <c r="AC16" s="12"/>
      <c r="AD16" s="38"/>
      <c r="AE16" s="18"/>
      <c r="AF16" s="12"/>
      <c r="AG16" s="61"/>
    </row>
    <row r="17" spans="1:33" ht="8.25" customHeight="1">
      <c r="A17" s="38"/>
      <c r="B17" s="17"/>
      <c r="C17" s="17"/>
      <c r="D17" s="17"/>
      <c r="E17" s="17"/>
      <c r="F17" s="18"/>
      <c r="G17" s="12"/>
      <c r="H17" s="61"/>
      <c r="I17" s="12"/>
      <c r="J17" s="39"/>
      <c r="K17" s="19"/>
      <c r="L17" s="19"/>
      <c r="M17" s="19"/>
      <c r="N17" s="19"/>
      <c r="O17" s="20"/>
      <c r="P17" s="12"/>
      <c r="Q17" s="38"/>
      <c r="R17" s="17"/>
      <c r="S17" s="17"/>
      <c r="T17" s="18"/>
      <c r="U17" s="12"/>
      <c r="V17" s="38"/>
      <c r="W17" s="17"/>
      <c r="X17" s="18"/>
      <c r="Y17" s="12"/>
      <c r="Z17" s="38"/>
      <c r="AA17" s="17"/>
      <c r="AB17" s="18"/>
      <c r="AC17" s="12"/>
      <c r="AD17" s="38"/>
      <c r="AE17" s="18"/>
      <c r="AF17" s="12"/>
      <c r="AG17" s="61"/>
    </row>
    <row r="18" spans="1:33" ht="4.5" customHeight="1">
      <c r="A18" s="38"/>
      <c r="B18" s="17"/>
      <c r="C18" s="17"/>
      <c r="D18" s="17"/>
      <c r="E18" s="17"/>
      <c r="F18" s="18"/>
      <c r="G18" s="12"/>
      <c r="H18" s="61"/>
      <c r="I18" s="12"/>
      <c r="J18" s="12"/>
      <c r="K18" s="12"/>
      <c r="L18" s="12"/>
      <c r="M18" s="12"/>
      <c r="N18" s="12"/>
      <c r="O18" s="12"/>
      <c r="P18" s="12"/>
      <c r="Q18" s="38"/>
      <c r="R18" s="17"/>
      <c r="S18" s="17"/>
      <c r="T18" s="18"/>
      <c r="U18" s="12"/>
      <c r="V18" s="38"/>
      <c r="W18" s="17"/>
      <c r="X18" s="18"/>
      <c r="Y18" s="12"/>
      <c r="Z18" s="38"/>
      <c r="AA18" s="17"/>
      <c r="AB18" s="18"/>
      <c r="AC18" s="12"/>
      <c r="AD18" s="38"/>
      <c r="AE18" s="18"/>
      <c r="AF18" s="12"/>
      <c r="AG18" s="61"/>
    </row>
    <row r="19" spans="1:33" ht="6" customHeight="1">
      <c r="A19" s="38"/>
      <c r="B19" s="17"/>
      <c r="C19" s="17"/>
      <c r="D19" s="17"/>
      <c r="E19" s="17"/>
      <c r="F19" s="18"/>
      <c r="G19" s="12"/>
      <c r="H19" s="61"/>
      <c r="I19" s="12"/>
      <c r="J19" s="21" t="s">
        <v>36</v>
      </c>
      <c r="K19" s="11"/>
      <c r="L19" s="22"/>
      <c r="M19" s="21" t="s">
        <v>15</v>
      </c>
      <c r="N19" s="11"/>
      <c r="O19" s="22"/>
      <c r="P19" s="12"/>
      <c r="Q19" s="38"/>
      <c r="R19" s="17"/>
      <c r="S19" s="17"/>
      <c r="T19" s="18"/>
      <c r="U19" s="12"/>
      <c r="V19" s="38"/>
      <c r="W19" s="17"/>
      <c r="X19" s="18"/>
      <c r="Y19" s="12"/>
      <c r="Z19" s="38"/>
      <c r="AA19" s="17"/>
      <c r="AB19" s="18"/>
      <c r="AC19" s="12"/>
      <c r="AD19" s="38"/>
      <c r="AE19" s="18"/>
      <c r="AF19" s="12"/>
      <c r="AG19" s="61"/>
    </row>
    <row r="20" spans="1:33" ht="7.5" customHeight="1">
      <c r="A20" s="38"/>
      <c r="B20" s="17"/>
      <c r="C20" s="17"/>
      <c r="D20" s="17"/>
      <c r="E20" s="17"/>
      <c r="F20" s="18"/>
      <c r="G20" s="12"/>
      <c r="H20" s="61"/>
      <c r="I20" s="12"/>
      <c r="J20" s="23"/>
      <c r="K20" s="13"/>
      <c r="L20" s="15"/>
      <c r="M20" s="23"/>
      <c r="N20" s="13"/>
      <c r="O20" s="15"/>
      <c r="P20" s="12"/>
      <c r="Q20" s="38"/>
      <c r="R20" s="17"/>
      <c r="S20" s="17"/>
      <c r="T20" s="18"/>
      <c r="U20" s="12"/>
      <c r="V20" s="38"/>
      <c r="W20" s="17"/>
      <c r="X20" s="18"/>
      <c r="Y20" s="12"/>
      <c r="Z20" s="38"/>
      <c r="AA20" s="17"/>
      <c r="AB20" s="18"/>
      <c r="AC20" s="12"/>
      <c r="AD20" s="38"/>
      <c r="AE20" s="18"/>
      <c r="AF20" s="12"/>
      <c r="AG20" s="61"/>
    </row>
    <row r="21" spans="1:33" ht="6.75" customHeight="1">
      <c r="A21" s="38"/>
      <c r="B21" s="17"/>
      <c r="C21" s="17"/>
      <c r="D21" s="17"/>
      <c r="E21" s="17"/>
      <c r="F21" s="18"/>
      <c r="G21" s="12"/>
      <c r="H21" s="61"/>
      <c r="I21" s="12"/>
      <c r="J21" s="23"/>
      <c r="K21" s="13"/>
      <c r="L21" s="15"/>
      <c r="M21" s="23"/>
      <c r="N21" s="13"/>
      <c r="O21" s="15"/>
      <c r="P21" s="12"/>
      <c r="Q21" s="38"/>
      <c r="R21" s="17"/>
      <c r="S21" s="17"/>
      <c r="T21" s="18"/>
      <c r="U21" s="12"/>
      <c r="V21" s="38"/>
      <c r="W21" s="17"/>
      <c r="X21" s="18"/>
      <c r="Y21" s="12"/>
      <c r="Z21" s="38"/>
      <c r="AA21" s="17"/>
      <c r="AB21" s="18"/>
      <c r="AC21" s="12"/>
      <c r="AD21" s="38"/>
      <c r="AE21" s="18"/>
      <c r="AF21" s="12"/>
      <c r="AG21" s="61"/>
    </row>
    <row r="22" spans="1:33" ht="9.75" customHeight="1">
      <c r="A22" s="39"/>
      <c r="B22" s="19"/>
      <c r="C22" s="19"/>
      <c r="D22" s="19"/>
      <c r="E22" s="19"/>
      <c r="F22" s="20"/>
      <c r="G22" s="12"/>
      <c r="H22" s="62"/>
      <c r="I22" s="12"/>
      <c r="J22" s="59"/>
      <c r="K22" s="14"/>
      <c r="L22" s="16"/>
      <c r="M22" s="59"/>
      <c r="N22" s="14"/>
      <c r="O22" s="16"/>
      <c r="P22" s="12"/>
      <c r="Q22" s="38"/>
      <c r="R22" s="17"/>
      <c r="S22" s="17"/>
      <c r="T22" s="18"/>
      <c r="U22" s="12"/>
      <c r="V22" s="38"/>
      <c r="W22" s="17"/>
      <c r="X22" s="18"/>
      <c r="Y22" s="12"/>
      <c r="Z22" s="38"/>
      <c r="AA22" s="17"/>
      <c r="AB22" s="18"/>
      <c r="AC22" s="12"/>
      <c r="AD22" s="38"/>
      <c r="AE22" s="18"/>
      <c r="AF22" s="12"/>
      <c r="AG22" s="61"/>
    </row>
    <row r="23" spans="8:33" ht="2.25" customHeight="1">
      <c r="H23" s="32"/>
      <c r="J23" s="24"/>
      <c r="K23" s="12"/>
      <c r="L23" s="25"/>
      <c r="M23" s="24"/>
      <c r="N23" s="12"/>
      <c r="O23" s="25"/>
      <c r="Q23" s="39"/>
      <c r="R23" s="19"/>
      <c r="S23" s="19"/>
      <c r="T23" s="20"/>
      <c r="V23" s="39"/>
      <c r="W23" s="19"/>
      <c r="X23" s="20"/>
      <c r="Z23" s="39"/>
      <c r="AA23" s="19"/>
      <c r="AB23" s="20"/>
      <c r="AD23" s="39"/>
      <c r="AE23" s="20"/>
      <c r="AG23" s="62"/>
    </row>
    <row r="24" spans="1:33" ht="12.75">
      <c r="A24" s="40" t="s">
        <v>16</v>
      </c>
      <c r="B24" s="41"/>
      <c r="C24" s="41"/>
      <c r="D24" s="41"/>
      <c r="E24" s="41"/>
      <c r="F24" s="42"/>
      <c r="H24" s="33">
        <f>H26+H28+H30+H32+H34+H36+H38+H40</f>
        <v>2322272.4699999997</v>
      </c>
      <c r="J24" s="26">
        <v>70727.04</v>
      </c>
      <c r="K24" s="30"/>
      <c r="L24" s="25"/>
      <c r="M24" s="26">
        <v>246058.01</v>
      </c>
      <c r="N24" s="30"/>
      <c r="O24" s="27"/>
      <c r="Q24" s="26">
        <v>250538.2</v>
      </c>
      <c r="R24" s="30"/>
      <c r="S24" s="30"/>
      <c r="T24" s="27"/>
      <c r="V24" s="26">
        <v>204779.85</v>
      </c>
      <c r="W24" s="30"/>
      <c r="X24" s="27"/>
      <c r="Z24" s="24"/>
      <c r="AA24" s="30">
        <f>AA26+AA28+AA30+AA32+AA34+AA36+AA38+AA40</f>
        <v>1550169.37</v>
      </c>
      <c r="AB24" s="27"/>
      <c r="AD24" s="26">
        <v>3358516.76</v>
      </c>
      <c r="AE24" s="27"/>
      <c r="AG24" s="33">
        <v>0</v>
      </c>
    </row>
    <row r="25" spans="1:33" ht="0.75" customHeight="1">
      <c r="A25" s="24"/>
      <c r="B25" s="12"/>
      <c r="C25" s="12"/>
      <c r="D25" s="12"/>
      <c r="E25" s="12"/>
      <c r="F25" s="25"/>
      <c r="H25" s="32"/>
      <c r="J25" s="24"/>
      <c r="K25" s="12"/>
      <c r="L25" s="25"/>
      <c r="M25" s="24"/>
      <c r="N25" s="12"/>
      <c r="O25" s="25"/>
      <c r="Q25" s="24"/>
      <c r="R25" s="12"/>
      <c r="S25" s="12"/>
      <c r="T25" s="25"/>
      <c r="V25" s="24"/>
      <c r="W25" s="12"/>
      <c r="X25" s="25"/>
      <c r="Z25" s="24"/>
      <c r="AA25" s="12"/>
      <c r="AB25" s="25"/>
      <c r="AD25" s="24"/>
      <c r="AE25" s="25"/>
      <c r="AG25" s="32"/>
    </row>
    <row r="26" spans="1:33" ht="10.5" customHeight="1">
      <c r="A26" s="43" t="s">
        <v>17</v>
      </c>
      <c r="B26" s="44"/>
      <c r="C26" s="44"/>
      <c r="D26" s="44"/>
      <c r="E26" s="44"/>
      <c r="F26" s="45"/>
      <c r="H26" s="34">
        <f>109.93+17137.6</f>
        <v>17247.53</v>
      </c>
      <c r="J26" s="28">
        <v>8866.66</v>
      </c>
      <c r="K26" s="31"/>
      <c r="L26" s="25"/>
      <c r="M26" s="28">
        <v>88086.65</v>
      </c>
      <c r="N26" s="31"/>
      <c r="O26" s="29"/>
      <c r="Q26" s="28">
        <v>4700</v>
      </c>
      <c r="R26" s="31"/>
      <c r="S26" s="31"/>
      <c r="T26" s="25"/>
      <c r="V26" s="28">
        <v>3541.34</v>
      </c>
      <c r="W26" s="31"/>
      <c r="X26" s="29"/>
      <c r="Z26" s="24"/>
      <c r="AA26" s="31">
        <f>H26-J26-M26-Q26-V26</f>
        <v>-87947.12</v>
      </c>
      <c r="AB26" s="29"/>
      <c r="AD26" s="28">
        <v>240760.19</v>
      </c>
      <c r="AE26" s="29"/>
      <c r="AG26" s="34">
        <v>0</v>
      </c>
    </row>
    <row r="27" spans="1:33" ht="1.5" customHeight="1">
      <c r="A27" s="24"/>
      <c r="B27" s="12"/>
      <c r="C27" s="12"/>
      <c r="D27" s="12"/>
      <c r="E27" s="12"/>
      <c r="F27" s="25"/>
      <c r="H27" s="32"/>
      <c r="J27" s="24"/>
      <c r="K27" s="12"/>
      <c r="L27" s="25"/>
      <c r="M27" s="24"/>
      <c r="N27" s="12"/>
      <c r="O27" s="25"/>
      <c r="Q27" s="24"/>
      <c r="R27" s="12"/>
      <c r="S27" s="12"/>
      <c r="T27" s="25"/>
      <c r="V27" s="24"/>
      <c r="W27" s="12"/>
      <c r="X27" s="25"/>
      <c r="Z27" s="24"/>
      <c r="AA27" s="12"/>
      <c r="AB27" s="25"/>
      <c r="AD27" s="24"/>
      <c r="AE27" s="25"/>
      <c r="AG27" s="32"/>
    </row>
    <row r="28" spans="1:33" ht="10.5" customHeight="1">
      <c r="A28" s="43" t="s">
        <v>18</v>
      </c>
      <c r="B28" s="44"/>
      <c r="C28" s="44"/>
      <c r="D28" s="44"/>
      <c r="E28" s="44"/>
      <c r="F28" s="45"/>
      <c r="H28" s="34">
        <f>423134.42*60%</f>
        <v>253880.65199999997</v>
      </c>
      <c r="J28" s="28">
        <v>0</v>
      </c>
      <c r="K28" s="31"/>
      <c r="L28" s="25"/>
      <c r="M28" s="28">
        <v>0</v>
      </c>
      <c r="N28" s="31"/>
      <c r="O28" s="29"/>
      <c r="Q28" s="28">
        <v>96.69</v>
      </c>
      <c r="R28" s="31"/>
      <c r="S28" s="31"/>
      <c r="T28" s="25"/>
      <c r="V28" s="28">
        <v>122839.74</v>
      </c>
      <c r="W28" s="31"/>
      <c r="X28" s="29"/>
      <c r="Z28" s="24"/>
      <c r="AA28" s="31">
        <f>H28-J28-M28-Q28-V28</f>
        <v>130944.22199999997</v>
      </c>
      <c r="AB28" s="29"/>
      <c r="AD28" s="28">
        <v>926462.66</v>
      </c>
      <c r="AE28" s="29"/>
      <c r="AG28" s="34">
        <v>0</v>
      </c>
    </row>
    <row r="29" spans="1:33" ht="1.5" customHeight="1">
      <c r="A29" s="24"/>
      <c r="B29" s="12"/>
      <c r="C29" s="12"/>
      <c r="D29" s="12"/>
      <c r="E29" s="12"/>
      <c r="F29" s="25"/>
      <c r="H29" s="32"/>
      <c r="J29" s="24"/>
      <c r="K29" s="12"/>
      <c r="L29" s="25"/>
      <c r="M29" s="24"/>
      <c r="N29" s="12"/>
      <c r="O29" s="25"/>
      <c r="Q29" s="24"/>
      <c r="R29" s="12"/>
      <c r="S29" s="12"/>
      <c r="T29" s="25"/>
      <c r="V29" s="24"/>
      <c r="W29" s="12"/>
      <c r="X29" s="25"/>
      <c r="Z29" s="24"/>
      <c r="AA29" s="12"/>
      <c r="AB29" s="25"/>
      <c r="AD29" s="24"/>
      <c r="AE29" s="25"/>
      <c r="AG29" s="32"/>
    </row>
    <row r="30" spans="1:33" ht="10.5" customHeight="1">
      <c r="A30" s="43" t="s">
        <v>19</v>
      </c>
      <c r="B30" s="44"/>
      <c r="C30" s="44"/>
      <c r="D30" s="44"/>
      <c r="E30" s="44"/>
      <c r="F30" s="45"/>
      <c r="H30" s="34">
        <f>423134.42*40%</f>
        <v>169253.768</v>
      </c>
      <c r="J30" s="28">
        <v>744.78</v>
      </c>
      <c r="K30" s="31"/>
      <c r="L30" s="25"/>
      <c r="M30" s="28">
        <v>4882.59</v>
      </c>
      <c r="N30" s="31"/>
      <c r="O30" s="29"/>
      <c r="Q30" s="28">
        <v>0</v>
      </c>
      <c r="R30" s="31"/>
      <c r="S30" s="31"/>
      <c r="T30" s="25"/>
      <c r="V30" s="28">
        <v>21133.72</v>
      </c>
      <c r="W30" s="31"/>
      <c r="X30" s="29"/>
      <c r="Z30" s="24"/>
      <c r="AA30" s="31">
        <f>H30-J30-M30-Q30-V30</f>
        <v>142492.678</v>
      </c>
      <c r="AB30" s="29"/>
      <c r="AD30" s="28">
        <v>684022.82</v>
      </c>
      <c r="AE30" s="29"/>
      <c r="AG30" s="34">
        <v>0</v>
      </c>
    </row>
    <row r="31" spans="1:33" ht="1.5" customHeight="1">
      <c r="A31" s="24"/>
      <c r="B31" s="12"/>
      <c r="C31" s="12"/>
      <c r="D31" s="12"/>
      <c r="E31" s="12"/>
      <c r="F31" s="25"/>
      <c r="H31" s="32"/>
      <c r="J31" s="24"/>
      <c r="K31" s="12"/>
      <c r="L31" s="25"/>
      <c r="M31" s="24"/>
      <c r="N31" s="12"/>
      <c r="O31" s="25"/>
      <c r="Q31" s="24"/>
      <c r="R31" s="12"/>
      <c r="S31" s="12"/>
      <c r="T31" s="25"/>
      <c r="V31" s="24"/>
      <c r="W31" s="12"/>
      <c r="X31" s="25"/>
      <c r="Z31" s="24"/>
      <c r="AA31" s="12"/>
      <c r="AB31" s="25"/>
      <c r="AD31" s="24"/>
      <c r="AE31" s="25"/>
      <c r="AG31" s="32"/>
    </row>
    <row r="32" spans="1:33" ht="10.5" customHeight="1">
      <c r="A32" s="43" t="s">
        <v>20</v>
      </c>
      <c r="B32" s="44"/>
      <c r="C32" s="44"/>
      <c r="D32" s="44"/>
      <c r="E32" s="44"/>
      <c r="F32" s="45"/>
      <c r="H32" s="34">
        <f>865813.02-423134.42-109.93-17137.6</f>
        <v>425431.07000000007</v>
      </c>
      <c r="J32" s="28">
        <v>0</v>
      </c>
      <c r="K32" s="31"/>
      <c r="L32" s="25"/>
      <c r="M32" s="28">
        <v>9951.67</v>
      </c>
      <c r="N32" s="31"/>
      <c r="O32" s="29"/>
      <c r="Q32" s="28">
        <v>197.2</v>
      </c>
      <c r="R32" s="31"/>
      <c r="S32" s="31"/>
      <c r="T32" s="25"/>
      <c r="V32" s="28">
        <v>1305.24</v>
      </c>
      <c r="W32" s="31"/>
      <c r="X32" s="29"/>
      <c r="Z32" s="24"/>
      <c r="AA32" s="31">
        <f>H32-J32-M32-Q32-V32</f>
        <v>413976.9600000001</v>
      </c>
      <c r="AB32" s="29"/>
      <c r="AD32" s="28">
        <v>22290.84</v>
      </c>
      <c r="AE32" s="29"/>
      <c r="AG32" s="34">
        <v>0</v>
      </c>
    </row>
    <row r="33" spans="1:33" ht="1.5" customHeight="1">
      <c r="A33" s="24"/>
      <c r="B33" s="12"/>
      <c r="C33" s="12"/>
      <c r="D33" s="12"/>
      <c r="E33" s="12"/>
      <c r="F33" s="25"/>
      <c r="H33" s="32"/>
      <c r="J33" s="24"/>
      <c r="K33" s="12"/>
      <c r="L33" s="25"/>
      <c r="M33" s="24"/>
      <c r="N33" s="12"/>
      <c r="O33" s="25"/>
      <c r="Q33" s="24"/>
      <c r="R33" s="12"/>
      <c r="S33" s="12"/>
      <c r="T33" s="25"/>
      <c r="V33" s="24"/>
      <c r="W33" s="12"/>
      <c r="X33" s="25"/>
      <c r="Z33" s="24"/>
      <c r="AA33" s="12"/>
      <c r="AB33" s="25"/>
      <c r="AD33" s="24"/>
      <c r="AE33" s="25"/>
      <c r="AG33" s="32"/>
    </row>
    <row r="34" spans="1:33" ht="10.5" customHeight="1">
      <c r="A34" s="43" t="s">
        <v>35</v>
      </c>
      <c r="B34" s="44"/>
      <c r="C34" s="44"/>
      <c r="D34" s="44"/>
      <c r="E34" s="44"/>
      <c r="F34" s="45"/>
      <c r="H34" s="34">
        <v>100.54</v>
      </c>
      <c r="J34" s="28">
        <v>14491.03</v>
      </c>
      <c r="K34" s="31"/>
      <c r="L34" s="25"/>
      <c r="M34" s="28">
        <v>107772.81</v>
      </c>
      <c r="N34" s="31"/>
      <c r="O34" s="29"/>
      <c r="Q34" s="28">
        <v>23318.68</v>
      </c>
      <c r="R34" s="31"/>
      <c r="S34" s="31"/>
      <c r="T34" s="25"/>
      <c r="V34" s="28">
        <v>35175.53</v>
      </c>
      <c r="W34" s="31"/>
      <c r="X34" s="29"/>
      <c r="Z34" s="24"/>
      <c r="AA34" s="31">
        <f>H34-J34-M34-Q34-V34</f>
        <v>-180657.51</v>
      </c>
      <c r="AB34" s="29"/>
      <c r="AD34" s="28">
        <v>977564.76</v>
      </c>
      <c r="AE34" s="29"/>
      <c r="AG34" s="34">
        <v>0</v>
      </c>
    </row>
    <row r="35" spans="1:33" ht="1.5" customHeight="1">
      <c r="A35" s="24"/>
      <c r="B35" s="12"/>
      <c r="C35" s="12"/>
      <c r="D35" s="12"/>
      <c r="E35" s="12"/>
      <c r="F35" s="25"/>
      <c r="H35" s="32"/>
      <c r="J35" s="24"/>
      <c r="K35" s="12"/>
      <c r="L35" s="25"/>
      <c r="M35" s="24"/>
      <c r="N35" s="12"/>
      <c r="O35" s="25"/>
      <c r="Q35" s="24"/>
      <c r="R35" s="12"/>
      <c r="S35" s="12"/>
      <c r="T35" s="25"/>
      <c r="V35" s="24"/>
      <c r="W35" s="12"/>
      <c r="X35" s="25"/>
      <c r="Z35" s="24"/>
      <c r="AA35" s="12"/>
      <c r="AB35" s="25"/>
      <c r="AD35" s="24"/>
      <c r="AE35" s="25"/>
      <c r="AG35" s="32"/>
    </row>
    <row r="36" spans="1:33" ht="10.5" customHeight="1">
      <c r="A36" s="43" t="s">
        <v>21</v>
      </c>
      <c r="B36" s="44"/>
      <c r="C36" s="44"/>
      <c r="D36" s="44"/>
      <c r="E36" s="44"/>
      <c r="F36" s="45"/>
      <c r="H36" s="34">
        <f>883725.7-100.54</f>
        <v>883625.1599999999</v>
      </c>
      <c r="J36" s="28">
        <v>16150.2</v>
      </c>
      <c r="K36" s="31"/>
      <c r="L36" s="25"/>
      <c r="M36" s="28">
        <v>16194.73</v>
      </c>
      <c r="N36" s="31"/>
      <c r="O36" s="29"/>
      <c r="Q36" s="28">
        <v>209209.21</v>
      </c>
      <c r="R36" s="31"/>
      <c r="S36" s="31"/>
      <c r="T36" s="25"/>
      <c r="V36" s="28">
        <v>19137.22</v>
      </c>
      <c r="W36" s="31"/>
      <c r="X36" s="29"/>
      <c r="Z36" s="24"/>
      <c r="AA36" s="31">
        <f>H36-J36-M36-Q36-V36</f>
        <v>622933.8</v>
      </c>
      <c r="AB36" s="29"/>
      <c r="AD36" s="28">
        <v>427840.38</v>
      </c>
      <c r="AE36" s="29"/>
      <c r="AG36" s="34">
        <v>0</v>
      </c>
    </row>
    <row r="37" spans="1:33" ht="1.5" customHeight="1">
      <c r="A37" s="24"/>
      <c r="B37" s="12"/>
      <c r="C37" s="12"/>
      <c r="D37" s="12"/>
      <c r="E37" s="12"/>
      <c r="F37" s="25"/>
      <c r="H37" s="32"/>
      <c r="J37" s="24"/>
      <c r="K37" s="12"/>
      <c r="L37" s="25"/>
      <c r="M37" s="24"/>
      <c r="N37" s="12"/>
      <c r="O37" s="25"/>
      <c r="Q37" s="24"/>
      <c r="R37" s="12"/>
      <c r="S37" s="12"/>
      <c r="T37" s="25"/>
      <c r="V37" s="24"/>
      <c r="W37" s="12"/>
      <c r="X37" s="25"/>
      <c r="Z37" s="24"/>
      <c r="AA37" s="12"/>
      <c r="AB37" s="25"/>
      <c r="AD37" s="24"/>
      <c r="AE37" s="25"/>
      <c r="AG37" s="32"/>
    </row>
    <row r="38" spans="1:33" ht="10.5" customHeight="1">
      <c r="A38" s="43" t="s">
        <v>22</v>
      </c>
      <c r="B38" s="44"/>
      <c r="C38" s="44"/>
      <c r="D38" s="44"/>
      <c r="E38" s="44"/>
      <c r="F38" s="45"/>
      <c r="H38" s="34">
        <f>50811-280.36</f>
        <v>50530.64</v>
      </c>
      <c r="J38" s="28">
        <v>21674.37</v>
      </c>
      <c r="K38" s="31"/>
      <c r="L38" s="25"/>
      <c r="M38" s="28">
        <v>19169.56</v>
      </c>
      <c r="N38" s="31"/>
      <c r="O38" s="29"/>
      <c r="Q38" s="28">
        <v>13016.42</v>
      </c>
      <c r="R38" s="31"/>
      <c r="S38" s="31"/>
      <c r="T38" s="25"/>
      <c r="V38" s="28">
        <v>1647.06</v>
      </c>
      <c r="W38" s="31"/>
      <c r="X38" s="29"/>
      <c r="Z38" s="24"/>
      <c r="AA38" s="31">
        <f>H38-J38-M38-Q38-V38</f>
        <v>-4976.77</v>
      </c>
      <c r="AB38" s="29"/>
      <c r="AD38" s="28">
        <v>79575.11</v>
      </c>
      <c r="AE38" s="29"/>
      <c r="AG38" s="34">
        <v>0</v>
      </c>
    </row>
    <row r="39" spans="1:33" ht="1.5" customHeight="1">
      <c r="A39" s="24"/>
      <c r="B39" s="12"/>
      <c r="C39" s="12"/>
      <c r="D39" s="12"/>
      <c r="E39" s="12"/>
      <c r="F39" s="25"/>
      <c r="H39" s="32"/>
      <c r="J39" s="24"/>
      <c r="K39" s="12"/>
      <c r="L39" s="25"/>
      <c r="M39" s="24"/>
      <c r="N39" s="12"/>
      <c r="O39" s="25"/>
      <c r="Q39" s="24"/>
      <c r="R39" s="12"/>
      <c r="S39" s="12"/>
      <c r="T39" s="25"/>
      <c r="V39" s="24"/>
      <c r="W39" s="12"/>
      <c r="X39" s="25"/>
      <c r="Z39" s="24"/>
      <c r="AA39" s="12"/>
      <c r="AB39" s="25"/>
      <c r="AD39" s="24"/>
      <c r="AE39" s="25"/>
      <c r="AG39" s="32"/>
    </row>
    <row r="40" spans="1:33" ht="10.5" customHeight="1">
      <c r="A40" s="43" t="s">
        <v>23</v>
      </c>
      <c r="B40" s="44"/>
      <c r="C40" s="44"/>
      <c r="D40" s="44"/>
      <c r="E40" s="44"/>
      <c r="F40" s="45"/>
      <c r="H40" s="34">
        <v>522203.11</v>
      </c>
      <c r="J40" s="28">
        <v>8800</v>
      </c>
      <c r="K40" s="31"/>
      <c r="L40" s="25"/>
      <c r="M40" s="28">
        <v>0</v>
      </c>
      <c r="N40" s="31"/>
      <c r="O40" s="29"/>
      <c r="Q40" s="28">
        <v>0</v>
      </c>
      <c r="R40" s="31"/>
      <c r="S40" s="31"/>
      <c r="T40" s="25"/>
      <c r="V40" s="28">
        <v>0</v>
      </c>
      <c r="W40" s="31"/>
      <c r="X40" s="29"/>
      <c r="Z40" s="24"/>
      <c r="AA40" s="31">
        <f>H40-J40-M40-Q40-V40</f>
        <v>513403.11</v>
      </c>
      <c r="AB40" s="29"/>
      <c r="AD40" s="28">
        <v>0</v>
      </c>
      <c r="AE40" s="29"/>
      <c r="AG40" s="34">
        <v>0</v>
      </c>
    </row>
    <row r="41" spans="1:33" ht="1.5" customHeight="1">
      <c r="A41" s="24"/>
      <c r="B41" s="12"/>
      <c r="C41" s="12"/>
      <c r="D41" s="12"/>
      <c r="E41" s="12"/>
      <c r="F41" s="25"/>
      <c r="H41" s="32"/>
      <c r="J41" s="24"/>
      <c r="K41" s="12"/>
      <c r="L41" s="25"/>
      <c r="M41" s="24"/>
      <c r="N41" s="12"/>
      <c r="O41" s="25"/>
      <c r="Q41" s="24"/>
      <c r="R41" s="12"/>
      <c r="S41" s="12"/>
      <c r="T41" s="25"/>
      <c r="V41" s="24"/>
      <c r="W41" s="12"/>
      <c r="X41" s="25"/>
      <c r="Z41" s="24"/>
      <c r="AA41" s="12"/>
      <c r="AB41" s="25"/>
      <c r="AD41" s="24"/>
      <c r="AE41" s="25"/>
      <c r="AG41" s="32"/>
    </row>
    <row r="42" spans="1:33" ht="2.25" customHeight="1">
      <c r="A42" s="24"/>
      <c r="B42" s="12"/>
      <c r="C42" s="12"/>
      <c r="D42" s="12"/>
      <c r="E42" s="12"/>
      <c r="F42" s="25"/>
      <c r="H42" s="32"/>
      <c r="J42" s="24"/>
      <c r="K42" s="12"/>
      <c r="L42" s="25"/>
      <c r="M42" s="24"/>
      <c r="N42" s="12"/>
      <c r="O42" s="25"/>
      <c r="Q42" s="24"/>
      <c r="R42" s="12"/>
      <c r="S42" s="12"/>
      <c r="T42" s="25"/>
      <c r="V42" s="24"/>
      <c r="W42" s="12"/>
      <c r="X42" s="25"/>
      <c r="Z42" s="24"/>
      <c r="AA42" s="12"/>
      <c r="AB42" s="25"/>
      <c r="AD42" s="24"/>
      <c r="AE42" s="25"/>
      <c r="AG42" s="32"/>
    </row>
    <row r="43" spans="1:33" ht="12.75">
      <c r="A43" s="46" t="s">
        <v>24</v>
      </c>
      <c r="B43" s="47"/>
      <c r="C43" s="47"/>
      <c r="D43" s="47"/>
      <c r="E43" s="47"/>
      <c r="F43" s="48"/>
      <c r="H43" s="33">
        <f>H45+H47</f>
        <v>268536.88</v>
      </c>
      <c r="J43" s="26">
        <v>0</v>
      </c>
      <c r="K43" s="30"/>
      <c r="L43" s="25"/>
      <c r="M43" s="26">
        <v>343004.07</v>
      </c>
      <c r="N43" s="30"/>
      <c r="O43" s="27"/>
      <c r="Q43" s="26">
        <v>0</v>
      </c>
      <c r="R43" s="30"/>
      <c r="S43" s="30"/>
      <c r="T43" s="27"/>
      <c r="V43" s="26">
        <v>67731.77</v>
      </c>
      <c r="W43" s="30"/>
      <c r="X43" s="27"/>
      <c r="Z43" s="24"/>
      <c r="AA43" s="30">
        <f>AA45+AA47</f>
        <v>-142198.96000000002</v>
      </c>
      <c r="AB43" s="27"/>
      <c r="AD43" s="26">
        <v>2373775.51</v>
      </c>
      <c r="AE43" s="27"/>
      <c r="AG43" s="33">
        <v>0</v>
      </c>
    </row>
    <row r="44" spans="1:33" ht="0.75" customHeight="1">
      <c r="A44" s="24"/>
      <c r="B44" s="12"/>
      <c r="C44" s="12"/>
      <c r="D44" s="12"/>
      <c r="E44" s="12"/>
      <c r="F44" s="25"/>
      <c r="H44" s="32"/>
      <c r="J44" s="24"/>
      <c r="K44" s="12"/>
      <c r="L44" s="25"/>
      <c r="M44" s="24"/>
      <c r="N44" s="12"/>
      <c r="O44" s="25"/>
      <c r="Q44" s="24"/>
      <c r="R44" s="12"/>
      <c r="S44" s="12"/>
      <c r="T44" s="25"/>
      <c r="V44" s="24"/>
      <c r="W44" s="12"/>
      <c r="X44" s="25"/>
      <c r="Z44" s="24"/>
      <c r="AA44" s="12"/>
      <c r="AB44" s="25"/>
      <c r="AD44" s="24"/>
      <c r="AE44" s="25"/>
      <c r="AG44" s="32"/>
    </row>
    <row r="45" spans="1:33" ht="10.5" customHeight="1">
      <c r="A45" s="43" t="s">
        <v>25</v>
      </c>
      <c r="B45" s="44"/>
      <c r="C45" s="44"/>
      <c r="D45" s="44"/>
      <c r="E45" s="44"/>
      <c r="F45" s="45"/>
      <c r="H45" s="34">
        <f>263356.52+280.36</f>
        <v>263636.88</v>
      </c>
      <c r="J45" s="28">
        <v>0</v>
      </c>
      <c r="K45" s="31"/>
      <c r="L45" s="25"/>
      <c r="M45" s="28">
        <v>343004.07</v>
      </c>
      <c r="N45" s="31"/>
      <c r="O45" s="29"/>
      <c r="Q45" s="28">
        <v>0</v>
      </c>
      <c r="R45" s="31"/>
      <c r="S45" s="31"/>
      <c r="T45" s="25"/>
      <c r="V45" s="28">
        <v>67731.77</v>
      </c>
      <c r="W45" s="31"/>
      <c r="X45" s="29"/>
      <c r="Z45" s="24"/>
      <c r="AA45" s="31">
        <f>H45-J45-M45-Q45-V45</f>
        <v>-147098.96000000002</v>
      </c>
      <c r="AB45" s="29"/>
      <c r="AD45" s="28">
        <v>2373775.51</v>
      </c>
      <c r="AE45" s="29"/>
      <c r="AG45" s="34">
        <v>0</v>
      </c>
    </row>
    <row r="46" spans="1:33" ht="1.5" customHeight="1">
      <c r="A46" s="24"/>
      <c r="B46" s="12"/>
      <c r="C46" s="12"/>
      <c r="D46" s="12"/>
      <c r="E46" s="12"/>
      <c r="F46" s="25"/>
      <c r="H46" s="32"/>
      <c r="J46" s="24"/>
      <c r="K46" s="12"/>
      <c r="L46" s="25"/>
      <c r="M46" s="24"/>
      <c r="N46" s="12"/>
      <c r="O46" s="25"/>
      <c r="Q46" s="24"/>
      <c r="R46" s="12"/>
      <c r="S46" s="12"/>
      <c r="T46" s="25"/>
      <c r="V46" s="24"/>
      <c r="W46" s="12"/>
      <c r="X46" s="25"/>
      <c r="Z46" s="24"/>
      <c r="AA46" s="12"/>
      <c r="AB46" s="25"/>
      <c r="AD46" s="24"/>
      <c r="AE46" s="25"/>
      <c r="AG46" s="32"/>
    </row>
    <row r="47" spans="1:33" ht="10.5" customHeight="1">
      <c r="A47" s="43" t="s">
        <v>26</v>
      </c>
      <c r="B47" s="44"/>
      <c r="C47" s="44"/>
      <c r="D47" s="44"/>
      <c r="E47" s="44"/>
      <c r="F47" s="45"/>
      <c r="H47" s="34">
        <v>4900</v>
      </c>
      <c r="J47" s="28">
        <v>0</v>
      </c>
      <c r="K47" s="31"/>
      <c r="L47" s="25"/>
      <c r="M47" s="28">
        <v>0</v>
      </c>
      <c r="N47" s="31"/>
      <c r="O47" s="29"/>
      <c r="Q47" s="28">
        <v>0</v>
      </c>
      <c r="R47" s="31"/>
      <c r="S47" s="31"/>
      <c r="T47" s="25"/>
      <c r="V47" s="28">
        <v>0</v>
      </c>
      <c r="W47" s="31"/>
      <c r="X47" s="29"/>
      <c r="Z47" s="24"/>
      <c r="AA47" s="31">
        <f>H47-J47-M47-Q47-V47</f>
        <v>4900</v>
      </c>
      <c r="AB47" s="29"/>
      <c r="AD47" s="28">
        <v>0</v>
      </c>
      <c r="AE47" s="29"/>
      <c r="AG47" s="34">
        <v>0</v>
      </c>
    </row>
    <row r="48" spans="1:33" ht="1.5" customHeight="1">
      <c r="A48" s="24"/>
      <c r="B48" s="12"/>
      <c r="C48" s="12"/>
      <c r="D48" s="12"/>
      <c r="E48" s="12"/>
      <c r="F48" s="25"/>
      <c r="H48" s="32"/>
      <c r="J48" s="24"/>
      <c r="K48" s="12"/>
      <c r="L48" s="25"/>
      <c r="M48" s="24"/>
      <c r="N48" s="12"/>
      <c r="O48" s="25"/>
      <c r="Q48" s="24"/>
      <c r="R48" s="12"/>
      <c r="S48" s="12"/>
      <c r="T48" s="25"/>
      <c r="V48" s="24"/>
      <c r="W48" s="12"/>
      <c r="X48" s="25"/>
      <c r="Z48" s="24"/>
      <c r="AA48" s="12"/>
      <c r="AB48" s="25"/>
      <c r="AD48" s="24"/>
      <c r="AE48" s="25"/>
      <c r="AG48" s="32"/>
    </row>
    <row r="49" spans="1:33" ht="8.25" customHeight="1">
      <c r="A49" s="24"/>
      <c r="B49" s="12"/>
      <c r="C49" s="12"/>
      <c r="D49" s="12"/>
      <c r="E49" s="12"/>
      <c r="F49" s="25"/>
      <c r="H49" s="32"/>
      <c r="J49" s="24"/>
      <c r="K49" s="12"/>
      <c r="L49" s="25"/>
      <c r="M49" s="24"/>
      <c r="N49" s="12"/>
      <c r="O49" s="25"/>
      <c r="Q49" s="24"/>
      <c r="R49" s="12"/>
      <c r="S49" s="12"/>
      <c r="T49" s="25"/>
      <c r="V49" s="24"/>
      <c r="W49" s="12"/>
      <c r="X49" s="25"/>
      <c r="Z49" s="24"/>
      <c r="AA49" s="12"/>
      <c r="AB49" s="25"/>
      <c r="AD49" s="24"/>
      <c r="AE49" s="25"/>
      <c r="AG49" s="32"/>
    </row>
    <row r="50" spans="1:33" ht="12.75">
      <c r="A50" s="49" t="s">
        <v>27</v>
      </c>
      <c r="B50" s="50"/>
      <c r="C50" s="50"/>
      <c r="D50" s="50"/>
      <c r="E50" s="50"/>
      <c r="F50" s="51"/>
      <c r="G50" s="52"/>
      <c r="H50" s="53">
        <f>H24+H43</f>
        <v>2590809.3499999996</v>
      </c>
      <c r="I50" s="52"/>
      <c r="J50" s="54">
        <v>70727.04</v>
      </c>
      <c r="K50" s="55"/>
      <c r="L50" s="56"/>
      <c r="M50" s="54">
        <v>589062.08</v>
      </c>
      <c r="N50" s="55"/>
      <c r="O50" s="57"/>
      <c r="P50" s="52"/>
      <c r="Q50" s="54">
        <v>250538.2</v>
      </c>
      <c r="R50" s="55"/>
      <c r="S50" s="55"/>
      <c r="T50" s="57"/>
      <c r="U50" s="52"/>
      <c r="V50" s="54">
        <v>272511.62</v>
      </c>
      <c r="W50" s="55"/>
      <c r="X50" s="57"/>
      <c r="Y50" s="52"/>
      <c r="Z50" s="58"/>
      <c r="AA50" s="55">
        <f>AA24+AA43</f>
        <v>1407970.4100000001</v>
      </c>
      <c r="AB50" s="57"/>
      <c r="AC50" s="52"/>
      <c r="AD50" s="54">
        <v>5732292.27</v>
      </c>
      <c r="AE50" s="57"/>
      <c r="AF50" s="52"/>
      <c r="AG50" s="53">
        <v>0</v>
      </c>
    </row>
    <row r="51" ht="8.25" customHeight="1"/>
    <row r="52" ht="7.5" customHeight="1"/>
    <row r="53" ht="25.5" customHeight="1"/>
    <row r="54" spans="5:30" ht="12" customHeight="1">
      <c r="E54" s="2" t="s">
        <v>28</v>
      </c>
      <c r="F54" s="2"/>
      <c r="G54" s="2"/>
      <c r="H54" s="2"/>
      <c r="I54" s="2"/>
      <c r="J54" s="2"/>
      <c r="L54" s="2" t="s">
        <v>29</v>
      </c>
      <c r="M54" s="2"/>
      <c r="N54" s="2"/>
      <c r="O54" s="2"/>
      <c r="P54" s="2"/>
      <c r="Q54" s="2"/>
      <c r="R54" s="2"/>
      <c r="S54" s="2"/>
      <c r="T54" s="2"/>
      <c r="U54" s="2"/>
      <c r="V54" s="2"/>
      <c r="X54" s="2" t="s">
        <v>30</v>
      </c>
      <c r="Y54" s="2"/>
      <c r="Z54" s="2"/>
      <c r="AA54" s="2"/>
      <c r="AB54" s="2"/>
      <c r="AC54" s="2"/>
      <c r="AD54" s="2"/>
    </row>
    <row r="55" spans="5:30" ht="8.25" customHeight="1">
      <c r="E55" s="3" t="s">
        <v>31</v>
      </c>
      <c r="F55" s="3"/>
      <c r="G55" s="3"/>
      <c r="H55" s="3"/>
      <c r="I55" s="3"/>
      <c r="J55" s="3"/>
      <c r="L55" s="3" t="s">
        <v>32</v>
      </c>
      <c r="M55" s="3"/>
      <c r="N55" s="3"/>
      <c r="O55" s="3"/>
      <c r="P55" s="3"/>
      <c r="Q55" s="3"/>
      <c r="R55" s="3"/>
      <c r="S55" s="3"/>
      <c r="T55" s="3"/>
      <c r="U55" s="3"/>
      <c r="V55" s="3"/>
      <c r="X55" s="3" t="s">
        <v>33</v>
      </c>
      <c r="Y55" s="3"/>
      <c r="Z55" s="3"/>
      <c r="AA55" s="3"/>
      <c r="AB55" s="3"/>
      <c r="AC55" s="3"/>
      <c r="AD55" s="3"/>
    </row>
    <row r="56" ht="9" customHeight="1"/>
    <row r="57" ht="163.5" customHeight="1"/>
    <row r="58" ht="3" customHeight="1"/>
    <row r="59" spans="1:3" ht="12.75">
      <c r="A59" s="1" t="s">
        <v>34</v>
      </c>
      <c r="B59" s="1"/>
      <c r="C59" s="1"/>
    </row>
    <row r="60" ht="6.75" customHeight="1"/>
  </sheetData>
  <sheetProtection/>
  <mergeCells count="114">
    <mergeCell ref="Z12:AB23"/>
    <mergeCell ref="AD12:AE23"/>
    <mergeCell ref="AG12:AG23"/>
    <mergeCell ref="H12:H22"/>
    <mergeCell ref="C5:R5"/>
    <mergeCell ref="T5:AG5"/>
    <mergeCell ref="C7:AG7"/>
    <mergeCell ref="AB10:AH10"/>
    <mergeCell ref="AB4:AG4"/>
    <mergeCell ref="J12:X13"/>
    <mergeCell ref="J14:O17"/>
    <mergeCell ref="Q14:T23"/>
    <mergeCell ref="V14:X23"/>
    <mergeCell ref="J19:L22"/>
    <mergeCell ref="M19:O22"/>
    <mergeCell ref="A24:F24"/>
    <mergeCell ref="J24:K24"/>
    <mergeCell ref="M24:O24"/>
    <mergeCell ref="Q24:T24"/>
    <mergeCell ref="A12:F22"/>
    <mergeCell ref="V24:X24"/>
    <mergeCell ref="AA24:AB24"/>
    <mergeCell ref="AD24:AE24"/>
    <mergeCell ref="A26:F26"/>
    <mergeCell ref="J26:K26"/>
    <mergeCell ref="M26:O26"/>
    <mergeCell ref="Q26:S26"/>
    <mergeCell ref="V26:X26"/>
    <mergeCell ref="AA26:AB26"/>
    <mergeCell ref="AD26:AE26"/>
    <mergeCell ref="AA30:AB30"/>
    <mergeCell ref="AD30:AE30"/>
    <mergeCell ref="A28:F28"/>
    <mergeCell ref="J28:K28"/>
    <mergeCell ref="M28:O28"/>
    <mergeCell ref="Q28:S28"/>
    <mergeCell ref="V28:X28"/>
    <mergeCell ref="AA28:AB28"/>
    <mergeCell ref="M32:O32"/>
    <mergeCell ref="Q32:S32"/>
    <mergeCell ref="V32:X32"/>
    <mergeCell ref="AA32:AB32"/>
    <mergeCell ref="AD28:AE28"/>
    <mergeCell ref="A30:F30"/>
    <mergeCell ref="J30:K30"/>
    <mergeCell ref="M30:O30"/>
    <mergeCell ref="Q30:S30"/>
    <mergeCell ref="V30:X30"/>
    <mergeCell ref="AD32:AE32"/>
    <mergeCell ref="A34:F34"/>
    <mergeCell ref="J34:K34"/>
    <mergeCell ref="M34:O34"/>
    <mergeCell ref="Q34:S34"/>
    <mergeCell ref="V34:X34"/>
    <mergeCell ref="AA34:AB34"/>
    <mergeCell ref="AD34:AE34"/>
    <mergeCell ref="A32:F32"/>
    <mergeCell ref="J32:K32"/>
    <mergeCell ref="AA38:AB38"/>
    <mergeCell ref="AD38:AE38"/>
    <mergeCell ref="A36:F36"/>
    <mergeCell ref="J36:K36"/>
    <mergeCell ref="M36:O36"/>
    <mergeCell ref="Q36:S36"/>
    <mergeCell ref="V36:X36"/>
    <mergeCell ref="AA36:AB36"/>
    <mergeCell ref="M40:O40"/>
    <mergeCell ref="Q40:S40"/>
    <mergeCell ref="V40:X40"/>
    <mergeCell ref="AA40:AB40"/>
    <mergeCell ref="AD36:AE36"/>
    <mergeCell ref="A38:F38"/>
    <mergeCell ref="J38:K38"/>
    <mergeCell ref="M38:O38"/>
    <mergeCell ref="Q38:S38"/>
    <mergeCell ref="V38:X38"/>
    <mergeCell ref="AD40:AE40"/>
    <mergeCell ref="A43:F43"/>
    <mergeCell ref="J43:K43"/>
    <mergeCell ref="M43:O43"/>
    <mergeCell ref="Q43:T43"/>
    <mergeCell ref="V43:X43"/>
    <mergeCell ref="AA43:AB43"/>
    <mergeCell ref="AD43:AE43"/>
    <mergeCell ref="A40:F40"/>
    <mergeCell ref="J40:K40"/>
    <mergeCell ref="AA47:AB47"/>
    <mergeCell ref="AD47:AE47"/>
    <mergeCell ref="A45:F45"/>
    <mergeCell ref="J45:K45"/>
    <mergeCell ref="M45:O45"/>
    <mergeCell ref="Q45:S45"/>
    <mergeCell ref="V45:X45"/>
    <mergeCell ref="AA45:AB45"/>
    <mergeCell ref="M50:O50"/>
    <mergeCell ref="Q50:T50"/>
    <mergeCell ref="V50:X50"/>
    <mergeCell ref="AA50:AB50"/>
    <mergeCell ref="AD45:AE45"/>
    <mergeCell ref="A47:F47"/>
    <mergeCell ref="J47:K47"/>
    <mergeCell ref="M47:O47"/>
    <mergeCell ref="Q47:S47"/>
    <mergeCell ref="V47:X47"/>
    <mergeCell ref="A59:C59"/>
    <mergeCell ref="AD50:AE50"/>
    <mergeCell ref="E54:J54"/>
    <mergeCell ref="L54:V54"/>
    <mergeCell ref="X54:AD54"/>
    <mergeCell ref="E55:J55"/>
    <mergeCell ref="L55:V55"/>
    <mergeCell ref="X55:AD55"/>
    <mergeCell ref="A50:F50"/>
    <mergeCell ref="J50:K50"/>
  </mergeCells>
  <printOptions/>
  <pageMargins left="0.15694444444444444" right="0.15763888888888888" top="0.15694444444444444" bottom="0.1625" header="0" footer="0"/>
  <pageSetup fitToHeight="0" fitToWidth="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Ana Paula</cp:lastModifiedBy>
  <cp:lastPrinted>2019-07-24T20:21:37Z</cp:lastPrinted>
  <dcterms:created xsi:type="dcterms:W3CDTF">2019-07-24T19:47:44Z</dcterms:created>
  <dcterms:modified xsi:type="dcterms:W3CDTF">2019-07-24T20:21:45Z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016FF1D097CDEA9BA2618FC84E41E640DD466EAEDC2853372168D91CAF879A1AF0A77104C9311E50F0EF3E886909335F52CC7A5222C2660D1C351457403AD781C40BF713542EC1375907F29EA82D0B42B065217B9FFD70A1BDB82EF154E73966F44A9AE0D2C1E5430BE3EED8EDD5D5DBA3E7D8306E53530031AA261AD839FC2</vt:lpwstr>
  </property>
  <property fmtid="{D5CDD505-2E9C-101B-9397-08002B2CF9AE}" pid="3" name="Business Objects Context Information1">
    <vt:lpwstr>B59F2923333B973EA8EF7F6375077998088A10FED3D9EF0DFC56983FA9FE2283760215F06A17D501B98378DFC1CAFCFD83564DFD5BFA8FCFA8D70664D70EF2B497A50851BD81A9BECB880959A3397DF8ED98053AB7910A52DF8AC1E3E49AB0E056B45A4EF745CC5873B1C7808A8E626119A36F396EA728BDC65EEFFB09A5B34</vt:lpwstr>
  </property>
  <property fmtid="{D5CDD505-2E9C-101B-9397-08002B2CF9AE}" pid="4" name="Business Objects Context Information2">
    <vt:lpwstr>2481CE5826C0E75FF57806D14BEF4097134404E8933E558253A57CE405876AB9355517FD3276E084738E69FC672CEC5A6D986B373EF80B85140508C1EFAB365305DC6D405DDA3A747286365B86C0825E691D5B080F8642206CDF175106BF08B93297AB0B3F4165162EEA20F280E8B9F6F722C24B0A692FD8D087AC30BEFE9EC</vt:lpwstr>
  </property>
  <property fmtid="{D5CDD505-2E9C-101B-9397-08002B2CF9AE}" pid="5" name="Business Objects Context Information3">
    <vt:lpwstr>E0C9F8E81F7B92083623C156EC7631E946AFAD73EDE917FCA6A532191EEDA5F66558D630799AD9B90985BBAD8140E3F42C8DA3A88BCD6202B99B33E167FE39ADE15D24FA3065998E72D0120994FCA8D58378B477983E84A51683154EE447E79C637E8881AB8CD583729DF0BDE5F3F03D3F867A4834D6AD81F77335C60D68DE8</vt:lpwstr>
  </property>
  <property fmtid="{D5CDD505-2E9C-101B-9397-08002B2CF9AE}" pid="6" name="Business Objects Context Information4">
    <vt:lpwstr>6BC219FDA68BC22E3DA3320023759B1B4CB6F5531310E68A946160F1104D3DA2325067F74FCBCD1A61FFD1968BE753DDCEF4B6A4F6409516BDAA76CEAEA36DB749E7B3B7DCA8A0C23F8410452AD77D98A5C2FE12FF79D2D5BA8DCFD9BC1D741DA71BFF7F08DC4B151C4EE778D1900950AB25A59511D48D0F7985A5E7A223436</vt:lpwstr>
  </property>
  <property fmtid="{D5CDD505-2E9C-101B-9397-08002B2CF9AE}" pid="7" name="Business Objects Context Information5">
    <vt:lpwstr>486C49963F68810B7292B4529FDDA12979DE8EE0622522783FEB0498B6A63B4E4E5A2CBD295BE2FEE6D17802475658483B024D85E8D787DCC79F5C18BFD0E3D93E157DF4E55C9FA2094FB33E897A703B65571C63B31336498550E060C03F1479F5192F1658FD4A24DC06C873AD3A9B740FB2147BA499A6226921B947AEDCF23</vt:lpwstr>
  </property>
  <property fmtid="{D5CDD505-2E9C-101B-9397-08002B2CF9AE}" pid="8" name="Business Objects Context Information6">
    <vt:lpwstr>D89BDD3BF17199753FE29A694A338007366D7215C39F1A01FF1125C6737784D3588D2D1731C9923053A0419D31933B72DE9B9ABFD97CD5C6BE152C017351FBA2B1F9D0F0B496B78284D5E89E1DF39DADA0E66DE84C8107706A5B1FE3AD70B1CD612E1F1E008FA60206C977016EEDE40998B685DD3BF08065F218677B521E718</vt:lpwstr>
  </property>
  <property fmtid="{D5CDD505-2E9C-101B-9397-08002B2CF9AE}" pid="9" name="Business Objects Context Information7">
    <vt:lpwstr>D905FD5CE20972BE0B8C082295D9DE5EABA9FC62C</vt:lpwstr>
  </property>
</Properties>
</file>